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books\900 year climate cycle\"/>
    </mc:Choice>
  </mc:AlternateContent>
  <xr:revisionPtr revIDLastSave="0" documentId="13_ncr:1_{B2B57AE3-5274-43A9-AF61-A5ADD29F1059}" xr6:coauthVersionLast="47" xr6:coauthVersionMax="47" xr10:uidLastSave="{00000000-0000-0000-0000-000000000000}"/>
  <bookViews>
    <workbookView xWindow="-120" yWindow="-120" windowWidth="15600" windowHeight="11160" xr2:uid="{78B84667-A2FB-47CF-8D7F-1648EA993AD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5" i="1" l="1"/>
  <c r="H85" i="1"/>
  <c r="I85" i="1"/>
  <c r="J85" i="1"/>
  <c r="K85" i="1"/>
  <c r="L85" i="1"/>
  <c r="M85" i="1"/>
  <c r="F85" i="1"/>
  <c r="G84" i="1"/>
  <c r="H84" i="1"/>
  <c r="I84" i="1"/>
  <c r="J84" i="1"/>
  <c r="K84" i="1"/>
  <c r="L84" i="1"/>
  <c r="M84" i="1"/>
  <c r="F84" i="1"/>
  <c r="G83" i="1"/>
  <c r="H83" i="1"/>
  <c r="I83" i="1"/>
  <c r="J83" i="1"/>
  <c r="K83" i="1"/>
  <c r="L83" i="1"/>
  <c r="M83" i="1"/>
  <c r="F83" i="1"/>
  <c r="G82" i="1"/>
  <c r="H82" i="1"/>
  <c r="I82" i="1"/>
  <c r="J82" i="1"/>
  <c r="K82" i="1"/>
  <c r="L82" i="1"/>
  <c r="M82" i="1"/>
  <c r="F82" i="1"/>
  <c r="G78" i="1"/>
  <c r="H78" i="1"/>
  <c r="I78" i="1"/>
  <c r="J78" i="1"/>
  <c r="K78" i="1"/>
  <c r="L78" i="1"/>
  <c r="M78" i="1"/>
  <c r="F78" i="1"/>
  <c r="G77" i="1"/>
  <c r="H77" i="1"/>
  <c r="I77" i="1"/>
  <c r="J77" i="1"/>
  <c r="K77" i="1"/>
  <c r="L77" i="1"/>
  <c r="M77" i="1"/>
  <c r="F77" i="1"/>
  <c r="A62" i="1"/>
  <c r="B62" i="1"/>
  <c r="A63" i="1"/>
  <c r="B63" i="1"/>
  <c r="A64" i="1"/>
  <c r="B64" i="1"/>
  <c r="A65" i="1"/>
  <c r="B65" i="1"/>
  <c r="A66" i="1"/>
  <c r="B66" i="1"/>
  <c r="A67" i="1"/>
  <c r="B67" i="1"/>
  <c r="D82" i="1" l="1"/>
  <c r="D85" i="1"/>
  <c r="D83" i="1"/>
  <c r="D84" i="1"/>
  <c r="D78" i="1"/>
  <c r="D77" i="1"/>
  <c r="G76" i="1"/>
  <c r="H76" i="1"/>
  <c r="I76" i="1"/>
  <c r="J76" i="1"/>
  <c r="K76" i="1"/>
  <c r="L76" i="1"/>
  <c r="M76" i="1"/>
  <c r="F76" i="1"/>
  <c r="B58" i="1"/>
  <c r="B59" i="1"/>
  <c r="B60" i="1"/>
  <c r="B61" i="1"/>
  <c r="A58" i="1"/>
  <c r="A59" i="1"/>
  <c r="A60" i="1"/>
  <c r="A61" i="1"/>
  <c r="D76" i="1" l="1"/>
  <c r="G75" i="1"/>
  <c r="H75" i="1"/>
  <c r="I75" i="1"/>
  <c r="J75" i="1"/>
  <c r="K75" i="1"/>
  <c r="L75" i="1"/>
  <c r="M75" i="1"/>
  <c r="A4" i="1"/>
  <c r="A5" i="1"/>
  <c r="F75" i="1"/>
  <c r="A57" i="1"/>
  <c r="D75" i="1" l="1"/>
  <c r="M74" i="1"/>
  <c r="L74" i="1"/>
  <c r="K74" i="1"/>
  <c r="J74" i="1"/>
  <c r="I74" i="1"/>
  <c r="H74" i="1"/>
  <c r="G74" i="1"/>
  <c r="F74" i="1"/>
  <c r="M73" i="1"/>
  <c r="L73" i="1"/>
  <c r="K73" i="1"/>
  <c r="J73" i="1"/>
  <c r="I73" i="1"/>
  <c r="H73" i="1"/>
  <c r="G73" i="1"/>
  <c r="F73" i="1"/>
  <c r="M72" i="1"/>
  <c r="L72" i="1"/>
  <c r="K72" i="1"/>
  <c r="J72" i="1"/>
  <c r="I72" i="1"/>
  <c r="H72" i="1"/>
  <c r="G72" i="1"/>
  <c r="F72" i="1"/>
  <c r="M71" i="1"/>
  <c r="L71" i="1"/>
  <c r="K71" i="1"/>
  <c r="J71" i="1"/>
  <c r="I71" i="1"/>
  <c r="H71" i="1"/>
  <c r="G71" i="1"/>
  <c r="F71" i="1"/>
  <c r="M70" i="1"/>
  <c r="L70" i="1"/>
  <c r="K70" i="1"/>
  <c r="J70" i="1"/>
  <c r="I70" i="1"/>
  <c r="H70" i="1"/>
  <c r="G70" i="1"/>
  <c r="F70" i="1"/>
  <c r="M69" i="1"/>
  <c r="L69" i="1"/>
  <c r="K69" i="1"/>
  <c r="K80" i="1" s="1"/>
  <c r="J69" i="1"/>
  <c r="I69" i="1"/>
  <c r="H69" i="1"/>
  <c r="G69" i="1"/>
  <c r="F69" i="1"/>
  <c r="B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B4" i="1"/>
  <c r="B3" i="1"/>
  <c r="A3" i="1"/>
  <c r="B2" i="1"/>
  <c r="A2" i="1"/>
  <c r="G80" i="1" l="1"/>
  <c r="L80" i="1"/>
  <c r="F80" i="1"/>
  <c r="I80" i="1"/>
  <c r="H80" i="1"/>
  <c r="J80" i="1"/>
  <c r="M80" i="1"/>
  <c r="D71" i="1"/>
  <c r="D70" i="1"/>
  <c r="D72" i="1"/>
  <c r="D73" i="1"/>
  <c r="D74" i="1"/>
  <c r="D69" i="1"/>
  <c r="D80" i="1" l="1"/>
</calcChain>
</file>

<file path=xl/sharedStrings.xml><?xml version="1.0" encoding="utf-8"?>
<sst xmlns="http://schemas.openxmlformats.org/spreadsheetml/2006/main" count="293" uniqueCount="114">
  <si>
    <t>%</t>
  </si>
  <si>
    <t>+</t>
  </si>
  <si>
    <t>cycle #</t>
  </si>
  <si>
    <t>millennial phase</t>
  </si>
  <si>
    <t>Hallstatt phase</t>
  </si>
  <si>
    <t>start</t>
  </si>
  <si>
    <t>O</t>
  </si>
  <si>
    <t>A</t>
  </si>
  <si>
    <t>B</t>
  </si>
  <si>
    <t>C</t>
  </si>
  <si>
    <t>D</t>
  </si>
  <si>
    <t>E</t>
  </si>
  <si>
    <t>-</t>
  </si>
  <si>
    <t>N</t>
  </si>
  <si>
    <t>1st</t>
  </si>
  <si>
    <t>/</t>
  </si>
  <si>
    <t>\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</si>
  <si>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</si>
  <si>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</si>
  <si>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</si>
  <si>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</si>
  <si>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</si>
  <si>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</si>
  <si>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</si>
  <si>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</si>
  <si>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</si>
  <si>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</si>
  <si>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</si>
  <si>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</si>
  <si>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</si>
  <si>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</si>
  <si>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</si>
  <si>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</si>
  <si>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end of ice age</t>
  </si>
  <si>
    <t>dawn of agriculture</t>
  </si>
  <si>
    <t>holocene climatic optimum</t>
  </si>
  <si>
    <t>beginning of history</t>
  </si>
  <si>
    <t>young bronze age</t>
  </si>
  <si>
    <t>mature bronze age</t>
  </si>
  <si>
    <t>age of iron</t>
  </si>
  <si>
    <t>roman empire</t>
  </si>
  <si>
    <t>little ice age</t>
  </si>
  <si>
    <t>bronze age collapse</t>
  </si>
  <si>
    <t>british empire</t>
  </si>
  <si>
    <t>viking age</t>
  </si>
  <si>
    <t>greek dark ages</t>
  </si>
  <si>
    <t>modern day</t>
  </si>
  <si>
    <t>mongol age</t>
  </si>
  <si>
    <t>high middle ages</t>
  </si>
  <si>
    <t>dark ages</t>
  </si>
  <si>
    <t>fall of rome</t>
  </si>
  <si>
    <t>rise of rome</t>
  </si>
  <si>
    <t>axial age</t>
  </si>
  <si>
    <t>roman cycle</t>
  </si>
  <si>
    <t>aryan age</t>
  </si>
  <si>
    <t>olympic times</t>
  </si>
  <si>
    <t>minoan age</t>
  </si>
  <si>
    <t>high bronze age</t>
  </si>
  <si>
    <t>last few centuries</t>
  </si>
  <si>
    <t>hellenistic age</t>
  </si>
  <si>
    <t>3rd dynasty of Ur</t>
  </si>
  <si>
    <t>pyramid age</t>
  </si>
  <si>
    <t>chariot age</t>
  </si>
  <si>
    <t>bell beaker</t>
  </si>
  <si>
    <t>Uruk</t>
  </si>
  <si>
    <t>Narmer</t>
  </si>
  <si>
    <t>medieval cycle</t>
  </si>
  <si>
    <t>&lt;---</t>
  </si>
  <si>
    <t>Omani phase</t>
  </si>
  <si>
    <t>Proto-Indo-European invasion</t>
  </si>
  <si>
    <t>Swifterbant</t>
  </si>
  <si>
    <t>Ggantija</t>
  </si>
  <si>
    <t>Kurgan</t>
  </si>
  <si>
    <t>Vinca</t>
  </si>
  <si>
    <t>Lengyel</t>
  </si>
  <si>
    <t>Black Sea Flood</t>
  </si>
  <si>
    <t>Younger Dryas</t>
  </si>
  <si>
    <t>Older Dryas</t>
  </si>
  <si>
    <t>Linear Pottery</t>
  </si>
  <si>
    <t>Natufian</t>
  </si>
  <si>
    <t>Tortoise shell</t>
  </si>
  <si>
    <t>Allerod</t>
  </si>
  <si>
    <t>Bolling</t>
  </si>
  <si>
    <t>Tell Abu Hureyra</t>
  </si>
  <si>
    <t>Clovis big game culture</t>
  </si>
  <si>
    <t>Rye domestication</t>
  </si>
  <si>
    <t>Nanzhouangtou</t>
  </si>
  <si>
    <t>Gesher</t>
  </si>
  <si>
    <t>Cape Horn</t>
  </si>
  <si>
    <t>Holocene</t>
  </si>
  <si>
    <t>Fig domestication</t>
  </si>
  <si>
    <t>spring phases</t>
  </si>
  <si>
    <t>summer phases</t>
  </si>
  <si>
    <t>autumn phases</t>
  </si>
  <si>
    <t>winter phases</t>
  </si>
  <si>
    <t>Sahara 2</t>
  </si>
  <si>
    <t>Sahara 1</t>
  </si>
  <si>
    <t>Tepe Sialk</t>
  </si>
  <si>
    <t>Yarmukian</t>
  </si>
  <si>
    <t>Halafian</t>
  </si>
  <si>
    <t>Bromme</t>
  </si>
  <si>
    <t>Pulli</t>
  </si>
  <si>
    <t>Gobekli tepe</t>
  </si>
  <si>
    <t>Byblos</t>
  </si>
  <si>
    <t>Cayonu</t>
  </si>
  <si>
    <t>PPNA</t>
  </si>
  <si>
    <t>Asikli Hoyuk</t>
  </si>
  <si>
    <t>Tell el Oueili</t>
  </si>
  <si>
    <t>Chogha Mish</t>
  </si>
  <si>
    <t>Jarmo</t>
  </si>
  <si>
    <t>Blekinge</t>
  </si>
  <si>
    <t>Erdalen</t>
  </si>
  <si>
    <t>Ireland settled</t>
  </si>
  <si>
    <t>Jericho 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</si>
</sst>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1" fillId="0" borderId="0" xfId="0" applyNumberFormat="1" applyFont="1"/>
    <xf numFmtId="0" fontId="1" fillId="0" borderId="0" xfId="0" quotePrefix="1" applyFont="1"/>
    <xf numFmtId="0" fontId="1" fillId="0" borderId="0" xfId="0" applyFont="1"/>
    <xf numFmtId="1" fontId="0" fillId="2" borderId="0" xfId="0" applyNumberFormat="1" applyFill="1"/>
    <xf numFmtId="0" fontId="0" fillId="3" borderId="0" xfId="0" quotePrefix="1" applyFill="1"/>
    <xf numFmtId="0" fontId="0" fillId="0" borderId="0" xfId="0" quotePrefix="1"/>
    <xf numFmtId="1" fontId="0" fillId="4" borderId="0" xfId="0" applyNumberFormat="1" applyFill="1"/>
    <xf numFmtId="1" fontId="0" fillId="5" borderId="0" xfId="0" applyNumberFormat="1" applyFill="1"/>
    <xf numFmtId="1" fontId="0" fillId="6" borderId="0" xfId="0" applyNumberFormat="1" applyFill="1"/>
    <xf numFmtId="0" fontId="0" fillId="7" borderId="0" xfId="0" quotePrefix="1" applyFill="1"/>
    <xf numFmtId="1" fontId="0" fillId="4" borderId="1" xfId="0" applyNumberFormat="1" applyFill="1" applyBorder="1"/>
    <xf numFmtId="0" fontId="0" fillId="0" borderId="1" xfId="0" applyBorder="1"/>
    <xf numFmtId="0" fontId="0" fillId="0" borderId="1" xfId="0" quotePrefix="1" applyBorder="1"/>
    <xf numFmtId="1" fontId="0" fillId="6" borderId="1" xfId="0" applyNumberFormat="1" applyFill="1" applyBorder="1"/>
    <xf numFmtId="0" fontId="0" fillId="7" borderId="1" xfId="0" quotePrefix="1" applyFill="1" applyBorder="1"/>
    <xf numFmtId="0" fontId="0" fillId="7" borderId="1" xfId="0" applyFill="1" applyBorder="1"/>
    <xf numFmtId="1" fontId="0" fillId="5" borderId="1" xfId="0" applyNumberFormat="1" applyFill="1" applyBorder="1"/>
    <xf numFmtId="1" fontId="0" fillId="0" borderId="0" xfId="0" applyNumberFormat="1"/>
    <xf numFmtId="0" fontId="0" fillId="8" borderId="0" xfId="0" quotePrefix="1" applyFill="1"/>
    <xf numFmtId="0" fontId="0" fillId="8" borderId="0" xfId="0" applyFill="1"/>
    <xf numFmtId="0" fontId="0" fillId="9" borderId="0" xfId="0" quotePrefix="1" applyFill="1"/>
    <xf numFmtId="0" fontId="0" fillId="9" borderId="0" xfId="0" applyFill="1"/>
    <xf numFmtId="0" fontId="0" fillId="3" borderId="0" xfId="0" applyFill="1"/>
    <xf numFmtId="0" fontId="0" fillId="10" borderId="1" xfId="0" quotePrefix="1" applyFill="1" applyBorder="1"/>
    <xf numFmtId="0" fontId="0" fillId="10" borderId="1" xfId="0" applyFill="1" applyBorder="1"/>
    <xf numFmtId="0" fontId="0" fillId="10" borderId="0" xfId="0" quotePrefix="1" applyFill="1"/>
    <xf numFmtId="0" fontId="0" fillId="0" borderId="0" xfId="0" applyFill="1"/>
    <xf numFmtId="0" fontId="0" fillId="0" borderId="1" xfId="0" applyFill="1" applyBorder="1"/>
    <xf numFmtId="0" fontId="0" fillId="0" borderId="0" xfId="0" applyFill="1" applyBorder="1"/>
    <xf numFmtId="1" fontId="0" fillId="5" borderId="0" xfId="0" applyNumberFormat="1" applyFill="1" applyBorder="1"/>
    <xf numFmtId="0" fontId="0" fillId="0" borderId="0" xfId="0" applyBorder="1"/>
    <xf numFmtId="0" fontId="0" fillId="11" borderId="0" xfId="0" quotePrefix="1" applyFill="1"/>
    <xf numFmtId="0" fontId="0" fillId="11" borderId="0" xfId="0" applyFill="1"/>
    <xf numFmtId="0" fontId="0" fillId="12" borderId="0" xfId="0" quotePrefix="1" applyFill="1"/>
    <xf numFmtId="0" fontId="0" fillId="12" borderId="0" xfId="0" applyFill="1"/>
    <xf numFmtId="0" fontId="0" fillId="10" borderId="0" xfId="0" applyFill="1"/>
    <xf numFmtId="0" fontId="0" fillId="13" borderId="0" xfId="0" quotePrefix="1" applyFill="1"/>
    <xf numFmtId="0" fontId="0" fillId="13" borderId="0" xfId="0" applyFill="1"/>
    <xf numFmtId="1" fontId="0" fillId="2" borderId="0" xfId="0" applyNumberFormat="1" applyFill="1" applyBorder="1"/>
    <xf numFmtId="0" fontId="0" fillId="14" borderId="0" xfId="0" quotePrefix="1" applyFill="1"/>
    <xf numFmtId="0" fontId="0" fillId="14" borderId="0" xfId="0" applyFill="1"/>
    <xf numFmtId="0" fontId="0" fillId="15" borderId="0" xfId="0" quotePrefix="1" applyFill="1"/>
    <xf numFmtId="0" fontId="0" fillId="15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DAEFF2"/>
      <color rgb="FFD3D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EB67A-461A-440E-9802-625D50F642FB}">
  <dimension ref="A1:P85"/>
  <sheetViews>
    <sheetView tabSelected="1" zoomScale="70" zoomScaleNormal="70" workbookViewId="0"/>
  </sheetViews>
  <sheetFormatPr defaultRowHeight="15" x14ac:dyDescent="0.25"/>
  <cols>
    <col min="1" max="1" width="9.140625" style="18"/>
  </cols>
  <sheetData>
    <row r="1" spans="1:15" s="3" customFormat="1" x14ac:dyDescent="0.25">
      <c r="A1" s="1" t="s">
        <v>0</v>
      </c>
      <c r="B1" s="2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5" x14ac:dyDescent="0.25">
      <c r="A2" s="4">
        <f>(SUM(H2:L2)+0.5*M2+0.5*N2)/SUM(H2:O2)*100</f>
        <v>100</v>
      </c>
      <c r="B2">
        <f t="shared" ref="B2:B47" si="0">SUM(H2:L2)-O2</f>
        <v>1</v>
      </c>
      <c r="C2" t="s">
        <v>82</v>
      </c>
      <c r="D2" t="s">
        <v>14</v>
      </c>
      <c r="E2" s="5" t="s">
        <v>15</v>
      </c>
      <c r="F2" s="5" t="s">
        <v>12</v>
      </c>
      <c r="G2" s="6">
        <v>-12790</v>
      </c>
      <c r="H2">
        <v>1</v>
      </c>
    </row>
    <row r="3" spans="1:15" x14ac:dyDescent="0.25">
      <c r="A3" s="4">
        <f t="shared" ref="A3:A61" si="1">(SUM(H3:L3)+0.5*M3+0.5*N3)/SUM(H3:O3)*100</f>
        <v>100</v>
      </c>
      <c r="B3">
        <f t="shared" si="0"/>
        <v>5</v>
      </c>
      <c r="C3" t="s">
        <v>79</v>
      </c>
      <c r="D3" t="s">
        <v>14</v>
      </c>
      <c r="E3" s="19" t="s">
        <v>1</v>
      </c>
      <c r="F3" s="19" t="s">
        <v>12</v>
      </c>
      <c r="G3" s="6">
        <v>-12565</v>
      </c>
      <c r="H3">
        <v>4</v>
      </c>
      <c r="I3">
        <v>1</v>
      </c>
    </row>
    <row r="4" spans="1:15" x14ac:dyDescent="0.25">
      <c r="A4" s="7">
        <f t="shared" si="1"/>
        <v>50</v>
      </c>
      <c r="B4">
        <f t="shared" si="0"/>
        <v>0</v>
      </c>
      <c r="C4" t="s">
        <v>80</v>
      </c>
      <c r="D4" t="s">
        <v>14</v>
      </c>
      <c r="E4" s="32" t="s">
        <v>16</v>
      </c>
      <c r="F4" s="32" t="s">
        <v>15</v>
      </c>
      <c r="G4" s="6">
        <v>-12340</v>
      </c>
      <c r="M4">
        <v>1</v>
      </c>
      <c r="N4">
        <v>1</v>
      </c>
    </row>
    <row r="5" spans="1:15" x14ac:dyDescent="0.25">
      <c r="A5" s="4">
        <f t="shared" si="1"/>
        <v>87.5</v>
      </c>
      <c r="B5">
        <f t="shared" si="0"/>
        <v>3</v>
      </c>
      <c r="C5" t="s">
        <v>77</v>
      </c>
      <c r="D5" t="s">
        <v>14</v>
      </c>
      <c r="E5" s="26" t="s">
        <v>12</v>
      </c>
      <c r="F5" s="26" t="s">
        <v>15</v>
      </c>
      <c r="G5" s="6">
        <v>-12115</v>
      </c>
      <c r="H5">
        <v>3</v>
      </c>
      <c r="N5">
        <v>1</v>
      </c>
    </row>
    <row r="6" spans="1:15" x14ac:dyDescent="0.25">
      <c r="A6" s="4">
        <f t="shared" si="1"/>
        <v>100</v>
      </c>
      <c r="B6">
        <f t="shared" si="0"/>
        <v>2</v>
      </c>
      <c r="C6" t="s">
        <v>81</v>
      </c>
      <c r="D6" t="s">
        <v>17</v>
      </c>
      <c r="E6" s="40" t="s">
        <v>15</v>
      </c>
      <c r="F6" s="40" t="s">
        <v>1</v>
      </c>
      <c r="G6" s="6">
        <v>-11890</v>
      </c>
      <c r="H6">
        <v>2</v>
      </c>
    </row>
    <row r="7" spans="1:15" x14ac:dyDescent="0.25">
      <c r="A7" s="4">
        <f t="shared" si="1"/>
        <v>100</v>
      </c>
      <c r="B7">
        <f t="shared" si="0"/>
        <v>4</v>
      </c>
      <c r="C7" t="s">
        <v>83</v>
      </c>
      <c r="D7" t="s">
        <v>17</v>
      </c>
      <c r="E7" s="42" t="s">
        <v>1</v>
      </c>
      <c r="F7" s="42" t="s">
        <v>1</v>
      </c>
      <c r="G7" s="6">
        <v>-11665</v>
      </c>
      <c r="H7">
        <v>3</v>
      </c>
      <c r="I7">
        <v>1</v>
      </c>
    </row>
    <row r="8" spans="1:15" x14ac:dyDescent="0.25">
      <c r="A8" s="4">
        <f t="shared" si="1"/>
        <v>100</v>
      </c>
      <c r="B8">
        <f t="shared" si="0"/>
        <v>3</v>
      </c>
      <c r="C8" t="s">
        <v>84</v>
      </c>
      <c r="D8" t="s">
        <v>17</v>
      </c>
      <c r="E8" s="32" t="s">
        <v>16</v>
      </c>
      <c r="F8" s="32" t="s">
        <v>1</v>
      </c>
      <c r="G8" s="6">
        <v>-11440</v>
      </c>
      <c r="H8">
        <v>2</v>
      </c>
      <c r="K8">
        <v>1</v>
      </c>
    </row>
    <row r="9" spans="1:15" x14ac:dyDescent="0.25">
      <c r="A9" s="8">
        <f t="shared" si="1"/>
        <v>66.666666666666657</v>
      </c>
      <c r="B9">
        <f t="shared" si="0"/>
        <v>1</v>
      </c>
      <c r="C9" t="s">
        <v>85</v>
      </c>
      <c r="D9" t="s">
        <v>17</v>
      </c>
      <c r="E9" s="10" t="s">
        <v>12</v>
      </c>
      <c r="F9" s="10" t="s">
        <v>16</v>
      </c>
      <c r="G9" s="6">
        <v>-11215</v>
      </c>
      <c r="H9">
        <v>1</v>
      </c>
      <c r="K9">
        <v>1</v>
      </c>
      <c r="O9">
        <v>1</v>
      </c>
    </row>
    <row r="10" spans="1:15" x14ac:dyDescent="0.25">
      <c r="A10" s="9">
        <f t="shared" si="1"/>
        <v>37.5</v>
      </c>
      <c r="B10">
        <f t="shared" si="0"/>
        <v>-1</v>
      </c>
      <c r="C10" t="s">
        <v>100</v>
      </c>
      <c r="D10" t="s">
        <v>18</v>
      </c>
      <c r="E10" s="5" t="s">
        <v>15</v>
      </c>
      <c r="F10" s="5" t="s">
        <v>16</v>
      </c>
      <c r="G10" s="6">
        <v>-10990</v>
      </c>
      <c r="K10">
        <v>1</v>
      </c>
      <c r="N10">
        <v>1</v>
      </c>
      <c r="O10">
        <v>2</v>
      </c>
    </row>
    <row r="11" spans="1:15" x14ac:dyDescent="0.25">
      <c r="A11" s="8">
        <f t="shared" si="1"/>
        <v>66.666666666666657</v>
      </c>
      <c r="B11">
        <f t="shared" si="0"/>
        <v>1</v>
      </c>
      <c r="C11" t="s">
        <v>86</v>
      </c>
      <c r="D11" t="s">
        <v>18</v>
      </c>
      <c r="E11" s="19" t="s">
        <v>1</v>
      </c>
      <c r="F11" s="19" t="s">
        <v>12</v>
      </c>
      <c r="G11" s="6">
        <v>-10765</v>
      </c>
      <c r="H11">
        <v>1</v>
      </c>
      <c r="I11">
        <v>1</v>
      </c>
      <c r="O11">
        <v>1</v>
      </c>
    </row>
    <row r="12" spans="1:15" x14ac:dyDescent="0.25">
      <c r="A12" s="7">
        <f t="shared" si="1"/>
        <v>50</v>
      </c>
      <c r="B12">
        <f t="shared" si="0"/>
        <v>0</v>
      </c>
      <c r="C12" t="s">
        <v>87</v>
      </c>
      <c r="D12" t="s">
        <v>18</v>
      </c>
      <c r="E12" s="37" t="s">
        <v>16</v>
      </c>
      <c r="F12" s="37" t="s">
        <v>12</v>
      </c>
      <c r="G12" s="6">
        <v>-10540</v>
      </c>
      <c r="N12">
        <v>2</v>
      </c>
    </row>
    <row r="13" spans="1:15" x14ac:dyDescent="0.25">
      <c r="A13" s="8">
        <f t="shared" si="1"/>
        <v>87.5</v>
      </c>
      <c r="B13">
        <f t="shared" si="0"/>
        <v>3</v>
      </c>
      <c r="C13" t="s">
        <v>76</v>
      </c>
      <c r="D13" t="s">
        <v>18</v>
      </c>
      <c r="E13" s="10" t="s">
        <v>12</v>
      </c>
      <c r="F13" s="10" t="s">
        <v>12</v>
      </c>
      <c r="G13" s="6">
        <v>-10315</v>
      </c>
      <c r="H13">
        <v>1</v>
      </c>
      <c r="I13">
        <v>1</v>
      </c>
      <c r="L13">
        <v>1</v>
      </c>
      <c r="N13">
        <v>1</v>
      </c>
    </row>
    <row r="14" spans="1:15" x14ac:dyDescent="0.25">
      <c r="A14" s="4">
        <f t="shared" si="1"/>
        <v>100</v>
      </c>
      <c r="B14">
        <f t="shared" si="0"/>
        <v>4</v>
      </c>
      <c r="C14" t="s">
        <v>88</v>
      </c>
      <c r="D14" t="s">
        <v>19</v>
      </c>
      <c r="E14" s="34" t="s">
        <v>15</v>
      </c>
      <c r="F14" s="34" t="s">
        <v>15</v>
      </c>
      <c r="G14" s="6">
        <v>-10090</v>
      </c>
      <c r="H14">
        <v>1</v>
      </c>
      <c r="I14">
        <v>1</v>
      </c>
      <c r="K14">
        <v>2</v>
      </c>
    </row>
    <row r="15" spans="1:15" x14ac:dyDescent="0.25">
      <c r="A15" s="4">
        <f t="shared" si="1"/>
        <v>83.333333333333343</v>
      </c>
      <c r="B15">
        <f t="shared" si="0"/>
        <v>4</v>
      </c>
      <c r="C15" t="s">
        <v>89</v>
      </c>
      <c r="D15" t="s">
        <v>19</v>
      </c>
      <c r="E15" s="42" t="s">
        <v>1</v>
      </c>
      <c r="F15" s="42" t="s">
        <v>15</v>
      </c>
      <c r="G15" s="6">
        <v>-9865</v>
      </c>
      <c r="H15">
        <v>3</v>
      </c>
      <c r="I15">
        <v>1</v>
      </c>
      <c r="L15">
        <v>1</v>
      </c>
      <c r="O15">
        <v>1</v>
      </c>
    </row>
    <row r="16" spans="1:15" x14ac:dyDescent="0.25">
      <c r="A16" s="8">
        <f t="shared" si="1"/>
        <v>60</v>
      </c>
      <c r="B16">
        <f t="shared" si="0"/>
        <v>2</v>
      </c>
      <c r="C16" t="s">
        <v>102</v>
      </c>
      <c r="D16" t="s">
        <v>19</v>
      </c>
      <c r="E16" s="32" t="s">
        <v>16</v>
      </c>
      <c r="F16" s="32" t="s">
        <v>15</v>
      </c>
      <c r="G16" s="6">
        <v>-9640</v>
      </c>
      <c r="H16">
        <v>1</v>
      </c>
      <c r="K16">
        <v>3</v>
      </c>
      <c r="N16">
        <v>4</v>
      </c>
      <c r="O16">
        <v>2</v>
      </c>
    </row>
    <row r="17" spans="1:15" s="12" customFormat="1" x14ac:dyDescent="0.25">
      <c r="A17" s="11">
        <f t="shared" si="1"/>
        <v>42.857142857142854</v>
      </c>
      <c r="B17" s="12">
        <f t="shared" si="0"/>
        <v>-1</v>
      </c>
      <c r="C17" s="12" t="s">
        <v>90</v>
      </c>
      <c r="D17" s="12" t="s">
        <v>19</v>
      </c>
      <c r="E17" s="24" t="s">
        <v>12</v>
      </c>
      <c r="F17" s="24" t="s">
        <v>1</v>
      </c>
      <c r="G17" s="13">
        <v>-9415</v>
      </c>
      <c r="I17" s="12">
        <v>2</v>
      </c>
      <c r="K17" s="12">
        <v>1</v>
      </c>
      <c r="O17" s="12">
        <v>4</v>
      </c>
    </row>
    <row r="18" spans="1:15" x14ac:dyDescent="0.25">
      <c r="A18" s="8">
        <f t="shared" si="1"/>
        <v>62.5</v>
      </c>
      <c r="B18">
        <f t="shared" si="0"/>
        <v>2</v>
      </c>
      <c r="C18" t="s">
        <v>101</v>
      </c>
      <c r="D18" t="s">
        <v>20</v>
      </c>
      <c r="E18" s="40" t="s">
        <v>15</v>
      </c>
      <c r="F18" s="40" t="s">
        <v>1</v>
      </c>
      <c r="G18" s="6">
        <v>-9190</v>
      </c>
      <c r="H18">
        <v>1</v>
      </c>
      <c r="J18">
        <v>1</v>
      </c>
      <c r="K18">
        <v>2</v>
      </c>
      <c r="N18">
        <v>2</v>
      </c>
      <c r="O18">
        <v>2</v>
      </c>
    </row>
    <row r="19" spans="1:15" x14ac:dyDescent="0.25">
      <c r="A19" s="7">
        <f t="shared" si="1"/>
        <v>56.25</v>
      </c>
      <c r="B19">
        <f t="shared" si="0"/>
        <v>1</v>
      </c>
      <c r="C19" t="s">
        <v>103</v>
      </c>
      <c r="D19" t="s">
        <v>20</v>
      </c>
      <c r="E19" s="42" t="s">
        <v>1</v>
      </c>
      <c r="F19" s="42" t="s">
        <v>1</v>
      </c>
      <c r="G19" s="6">
        <v>-8965</v>
      </c>
      <c r="H19">
        <v>1</v>
      </c>
      <c r="I19">
        <v>1</v>
      </c>
      <c r="K19">
        <v>1</v>
      </c>
      <c r="L19">
        <v>1</v>
      </c>
      <c r="N19">
        <v>1</v>
      </c>
      <c r="O19">
        <v>3</v>
      </c>
    </row>
    <row r="20" spans="1:15" x14ac:dyDescent="0.25">
      <c r="A20" s="8">
        <f t="shared" si="1"/>
        <v>62.5</v>
      </c>
      <c r="B20">
        <f t="shared" si="0"/>
        <v>1</v>
      </c>
      <c r="C20" t="s">
        <v>104</v>
      </c>
      <c r="D20" t="s">
        <v>20</v>
      </c>
      <c r="E20" s="21" t="s">
        <v>16</v>
      </c>
      <c r="F20" s="21" t="s">
        <v>16</v>
      </c>
      <c r="G20" s="6">
        <v>-8740</v>
      </c>
      <c r="H20">
        <v>1</v>
      </c>
      <c r="N20">
        <v>3</v>
      </c>
    </row>
    <row r="21" spans="1:15" x14ac:dyDescent="0.25">
      <c r="A21" s="7">
        <f t="shared" si="1"/>
        <v>42.307692307692307</v>
      </c>
      <c r="B21">
        <f t="shared" si="0"/>
        <v>-2</v>
      </c>
      <c r="C21" t="s">
        <v>105</v>
      </c>
      <c r="D21" t="s">
        <v>20</v>
      </c>
      <c r="E21" s="10" t="s">
        <v>12</v>
      </c>
      <c r="F21" s="10" t="s">
        <v>16</v>
      </c>
      <c r="G21" s="6">
        <v>-8515</v>
      </c>
      <c r="H21">
        <v>1</v>
      </c>
      <c r="I21">
        <v>2</v>
      </c>
      <c r="N21">
        <v>5</v>
      </c>
      <c r="O21">
        <v>5</v>
      </c>
    </row>
    <row r="22" spans="1:15" x14ac:dyDescent="0.25">
      <c r="A22" s="7">
        <f t="shared" si="1"/>
        <v>41.666666666666671</v>
      </c>
      <c r="B22">
        <f t="shared" si="0"/>
        <v>-1</v>
      </c>
      <c r="C22" t="s">
        <v>106</v>
      </c>
      <c r="D22" t="s">
        <v>21</v>
      </c>
      <c r="E22" s="5" t="s">
        <v>15</v>
      </c>
      <c r="F22" s="5" t="s">
        <v>12</v>
      </c>
      <c r="G22" s="6">
        <v>-8290</v>
      </c>
      <c r="H22">
        <v>1</v>
      </c>
      <c r="M22">
        <v>1</v>
      </c>
      <c r="N22">
        <v>2</v>
      </c>
      <c r="O22">
        <v>2</v>
      </c>
    </row>
    <row r="23" spans="1:15" x14ac:dyDescent="0.25">
      <c r="A23" s="8">
        <f t="shared" si="1"/>
        <v>82.758620689655174</v>
      </c>
      <c r="B23">
        <f t="shared" si="0"/>
        <v>19</v>
      </c>
      <c r="C23" t="s">
        <v>113</v>
      </c>
      <c r="D23" t="s">
        <v>21</v>
      </c>
      <c r="E23" s="19" t="s">
        <v>1</v>
      </c>
      <c r="F23" s="19" t="s">
        <v>12</v>
      </c>
      <c r="G23" s="6">
        <v>-8065</v>
      </c>
      <c r="H23">
        <v>8</v>
      </c>
      <c r="I23">
        <v>10</v>
      </c>
      <c r="K23">
        <v>2</v>
      </c>
      <c r="L23">
        <v>1</v>
      </c>
      <c r="N23">
        <v>6</v>
      </c>
      <c r="O23">
        <v>2</v>
      </c>
    </row>
    <row r="24" spans="1:15" x14ac:dyDescent="0.25">
      <c r="A24" s="7">
        <f t="shared" si="1"/>
        <v>50</v>
      </c>
      <c r="B24">
        <f t="shared" si="0"/>
        <v>0</v>
      </c>
      <c r="C24" t="s">
        <v>112</v>
      </c>
      <c r="D24" t="s">
        <v>21</v>
      </c>
      <c r="E24" s="37" t="s">
        <v>16</v>
      </c>
      <c r="F24" s="37" t="s">
        <v>12</v>
      </c>
      <c r="G24" s="6">
        <v>-7840</v>
      </c>
      <c r="H24">
        <v>1</v>
      </c>
      <c r="K24">
        <v>1</v>
      </c>
      <c r="N24">
        <v>2</v>
      </c>
      <c r="O24">
        <v>2</v>
      </c>
    </row>
    <row r="25" spans="1:15" x14ac:dyDescent="0.25">
      <c r="A25" s="7">
        <f t="shared" si="1"/>
        <v>47.222222222222221</v>
      </c>
      <c r="B25">
        <f t="shared" si="0"/>
        <v>-1</v>
      </c>
      <c r="C25" t="s">
        <v>111</v>
      </c>
      <c r="D25" t="s">
        <v>21</v>
      </c>
      <c r="E25" s="26" t="s">
        <v>12</v>
      </c>
      <c r="F25" s="26" t="s">
        <v>15</v>
      </c>
      <c r="G25" s="6">
        <v>-7615</v>
      </c>
      <c r="H25">
        <v>1</v>
      </c>
      <c r="I25">
        <v>2</v>
      </c>
      <c r="K25">
        <v>2</v>
      </c>
      <c r="L25">
        <v>2</v>
      </c>
      <c r="N25">
        <v>3</v>
      </c>
      <c r="O25">
        <v>8</v>
      </c>
    </row>
    <row r="26" spans="1:15" x14ac:dyDescent="0.25">
      <c r="A26" s="8">
        <f t="shared" si="1"/>
        <v>68.181818181818173</v>
      </c>
      <c r="B26">
        <f t="shared" si="0"/>
        <v>4</v>
      </c>
      <c r="C26" t="s">
        <v>110</v>
      </c>
      <c r="D26" t="s">
        <v>22</v>
      </c>
      <c r="E26" s="34" t="s">
        <v>15</v>
      </c>
      <c r="F26" s="34" t="s">
        <v>15</v>
      </c>
      <c r="G26" s="6">
        <v>-7390</v>
      </c>
      <c r="J26">
        <v>1</v>
      </c>
      <c r="K26">
        <v>3</v>
      </c>
      <c r="L26">
        <v>1</v>
      </c>
      <c r="N26">
        <v>5</v>
      </c>
      <c r="O26">
        <v>1</v>
      </c>
    </row>
    <row r="27" spans="1:15" x14ac:dyDescent="0.25">
      <c r="A27" s="8">
        <f t="shared" si="1"/>
        <v>75.925925925925924</v>
      </c>
      <c r="B27">
        <f t="shared" si="0"/>
        <v>14</v>
      </c>
      <c r="C27" t="s">
        <v>109</v>
      </c>
      <c r="D27" t="s">
        <v>22</v>
      </c>
      <c r="E27" s="42" t="s">
        <v>1</v>
      </c>
      <c r="F27" s="42" t="s">
        <v>1</v>
      </c>
      <c r="G27" s="6">
        <v>-7165</v>
      </c>
      <c r="H27">
        <v>4</v>
      </c>
      <c r="I27">
        <v>11</v>
      </c>
      <c r="K27">
        <v>2</v>
      </c>
      <c r="M27">
        <v>1</v>
      </c>
      <c r="N27">
        <v>6</v>
      </c>
      <c r="O27">
        <v>3</v>
      </c>
    </row>
    <row r="28" spans="1:15" x14ac:dyDescent="0.25">
      <c r="A28" s="8">
        <f t="shared" si="1"/>
        <v>64.285714285714292</v>
      </c>
      <c r="B28">
        <f t="shared" si="0"/>
        <v>2</v>
      </c>
      <c r="C28" t="s">
        <v>108</v>
      </c>
      <c r="D28" t="s">
        <v>22</v>
      </c>
      <c r="E28" s="32" t="s">
        <v>16</v>
      </c>
      <c r="F28" s="32" t="s">
        <v>1</v>
      </c>
      <c r="G28" s="6">
        <v>-6940</v>
      </c>
      <c r="J28">
        <v>1</v>
      </c>
      <c r="K28">
        <v>1</v>
      </c>
      <c r="N28">
        <v>5</v>
      </c>
    </row>
    <row r="29" spans="1:15" x14ac:dyDescent="0.25">
      <c r="A29" s="7">
        <f t="shared" si="1"/>
        <v>44.117647058823529</v>
      </c>
      <c r="B29">
        <f t="shared" si="0"/>
        <v>-2</v>
      </c>
      <c r="C29" t="s">
        <v>107</v>
      </c>
      <c r="D29" t="s">
        <v>22</v>
      </c>
      <c r="E29" s="26" t="s">
        <v>12</v>
      </c>
      <c r="F29" s="26" t="s">
        <v>1</v>
      </c>
      <c r="G29" s="6">
        <v>-6715</v>
      </c>
      <c r="H29">
        <v>1</v>
      </c>
      <c r="I29">
        <v>3</v>
      </c>
      <c r="K29">
        <v>1</v>
      </c>
      <c r="L29">
        <v>1</v>
      </c>
      <c r="N29">
        <v>3</v>
      </c>
      <c r="O29">
        <v>8</v>
      </c>
    </row>
    <row r="30" spans="1:15" x14ac:dyDescent="0.25">
      <c r="A30" s="4">
        <f t="shared" si="1"/>
        <v>94.444444444444443</v>
      </c>
      <c r="B30">
        <f t="shared" si="0"/>
        <v>8</v>
      </c>
      <c r="C30" t="s">
        <v>98</v>
      </c>
      <c r="D30" t="s">
        <v>23</v>
      </c>
      <c r="E30" s="5" t="s">
        <v>15</v>
      </c>
      <c r="F30" s="5" t="s">
        <v>16</v>
      </c>
      <c r="G30" s="6">
        <v>-6490</v>
      </c>
      <c r="J30">
        <v>2</v>
      </c>
      <c r="K30">
        <v>4</v>
      </c>
      <c r="L30">
        <v>2</v>
      </c>
      <c r="M30">
        <v>1</v>
      </c>
    </row>
    <row r="31" spans="1:15" x14ac:dyDescent="0.25">
      <c r="A31" s="8">
        <f t="shared" si="1"/>
        <v>71.05263157894737</v>
      </c>
      <c r="B31">
        <f t="shared" si="0"/>
        <v>8</v>
      </c>
      <c r="C31" t="s">
        <v>99</v>
      </c>
      <c r="D31" t="s">
        <v>23</v>
      </c>
      <c r="E31" s="19" t="s">
        <v>1</v>
      </c>
      <c r="F31" s="19" t="s">
        <v>16</v>
      </c>
      <c r="G31" s="6">
        <v>-6265</v>
      </c>
      <c r="H31">
        <v>2</v>
      </c>
      <c r="I31">
        <v>8</v>
      </c>
      <c r="K31">
        <v>3</v>
      </c>
      <c r="N31">
        <v>1</v>
      </c>
      <c r="O31">
        <v>5</v>
      </c>
    </row>
    <row r="32" spans="1:15" x14ac:dyDescent="0.25">
      <c r="A32" s="8">
        <f t="shared" si="1"/>
        <v>66.666666666666657</v>
      </c>
      <c r="B32">
        <f t="shared" si="0"/>
        <v>11</v>
      </c>
      <c r="C32" t="s">
        <v>97</v>
      </c>
      <c r="D32" t="s">
        <v>23</v>
      </c>
      <c r="E32" s="21" t="s">
        <v>16</v>
      </c>
      <c r="F32" s="21" t="s">
        <v>16</v>
      </c>
      <c r="G32" s="6">
        <v>-6040</v>
      </c>
      <c r="H32">
        <v>1</v>
      </c>
      <c r="I32">
        <v>2</v>
      </c>
      <c r="J32">
        <v>5</v>
      </c>
      <c r="K32">
        <v>9</v>
      </c>
      <c r="N32">
        <v>10</v>
      </c>
      <c r="O32">
        <v>6</v>
      </c>
    </row>
    <row r="33" spans="1:15" s="12" customFormat="1" x14ac:dyDescent="0.25">
      <c r="A33" s="14">
        <f t="shared" si="1"/>
        <v>44.444444444444443</v>
      </c>
      <c r="B33" s="12">
        <f t="shared" si="0"/>
        <v>-1</v>
      </c>
      <c r="C33" s="12" t="s">
        <v>96</v>
      </c>
      <c r="D33" s="12" t="s">
        <v>23</v>
      </c>
      <c r="E33" s="15" t="s">
        <v>12</v>
      </c>
      <c r="F33" s="15" t="s">
        <v>12</v>
      </c>
      <c r="G33" s="13">
        <v>-5815</v>
      </c>
      <c r="H33" s="12">
        <v>1</v>
      </c>
      <c r="I33" s="12">
        <v>2</v>
      </c>
      <c r="K33" s="12">
        <v>1</v>
      </c>
      <c r="O33" s="12">
        <v>5</v>
      </c>
    </row>
    <row r="34" spans="1:15" x14ac:dyDescent="0.25">
      <c r="A34" s="8">
        <f t="shared" si="1"/>
        <v>60.416666666666664</v>
      </c>
      <c r="B34">
        <f t="shared" si="0"/>
        <v>5</v>
      </c>
      <c r="C34" t="s">
        <v>78</v>
      </c>
      <c r="D34" t="s">
        <v>24</v>
      </c>
      <c r="E34" s="5" t="s">
        <v>15</v>
      </c>
      <c r="F34" s="5" t="s">
        <v>12</v>
      </c>
      <c r="G34" s="6">
        <v>-5590</v>
      </c>
      <c r="J34">
        <v>3</v>
      </c>
      <c r="K34">
        <v>6</v>
      </c>
      <c r="M34">
        <v>1</v>
      </c>
      <c r="N34">
        <v>10</v>
      </c>
      <c r="O34">
        <v>4</v>
      </c>
    </row>
    <row r="35" spans="1:15" x14ac:dyDescent="0.25">
      <c r="A35" s="4">
        <f t="shared" si="1"/>
        <v>88.235294117647058</v>
      </c>
      <c r="B35">
        <f t="shared" si="0"/>
        <v>13</v>
      </c>
      <c r="C35" t="s">
        <v>75</v>
      </c>
      <c r="D35" t="s">
        <v>24</v>
      </c>
      <c r="E35" s="19" t="s">
        <v>1</v>
      </c>
      <c r="F35" s="19" t="s">
        <v>12</v>
      </c>
      <c r="G35" s="6">
        <v>-5365</v>
      </c>
      <c r="H35">
        <v>1</v>
      </c>
      <c r="I35">
        <v>10</v>
      </c>
      <c r="K35">
        <v>2</v>
      </c>
      <c r="L35">
        <v>1</v>
      </c>
      <c r="N35">
        <v>2</v>
      </c>
      <c r="O35">
        <v>1</v>
      </c>
    </row>
    <row r="36" spans="1:15" x14ac:dyDescent="0.25">
      <c r="A36" s="7">
        <f t="shared" si="1"/>
        <v>59.090909090909093</v>
      </c>
      <c r="B36">
        <f t="shared" si="0"/>
        <v>4</v>
      </c>
      <c r="C36" t="s">
        <v>74</v>
      </c>
      <c r="D36" t="s">
        <v>24</v>
      </c>
      <c r="E36" s="32" t="s">
        <v>16</v>
      </c>
      <c r="F36" s="33" t="s">
        <v>15</v>
      </c>
      <c r="G36" s="6">
        <v>-5140</v>
      </c>
      <c r="H36">
        <v>2</v>
      </c>
      <c r="I36">
        <v>2</v>
      </c>
      <c r="J36">
        <v>2</v>
      </c>
      <c r="K36">
        <v>1</v>
      </c>
      <c r="N36">
        <v>12</v>
      </c>
      <c r="O36">
        <v>3</v>
      </c>
    </row>
    <row r="37" spans="1:15" x14ac:dyDescent="0.25">
      <c r="A37" s="8">
        <f t="shared" si="1"/>
        <v>63.157894736842103</v>
      </c>
      <c r="B37">
        <f t="shared" si="0"/>
        <v>5</v>
      </c>
      <c r="C37" t="s">
        <v>73</v>
      </c>
      <c r="D37" t="s">
        <v>24</v>
      </c>
      <c r="E37" s="26" t="s">
        <v>12</v>
      </c>
      <c r="F37" s="36" t="s">
        <v>15</v>
      </c>
      <c r="G37" s="6">
        <v>-4915</v>
      </c>
      <c r="H37">
        <v>1</v>
      </c>
      <c r="I37">
        <v>5</v>
      </c>
      <c r="K37">
        <v>2</v>
      </c>
      <c r="L37">
        <v>2</v>
      </c>
      <c r="N37">
        <v>4</v>
      </c>
      <c r="O37">
        <v>5</v>
      </c>
    </row>
    <row r="38" spans="1:15" x14ac:dyDescent="0.25">
      <c r="A38" s="4">
        <f t="shared" si="1"/>
        <v>72.727272727272734</v>
      </c>
      <c r="B38">
        <f t="shared" si="0"/>
        <v>10</v>
      </c>
      <c r="C38" t="s">
        <v>70</v>
      </c>
      <c r="D38" t="s">
        <v>25</v>
      </c>
      <c r="E38" s="40" t="s">
        <v>15</v>
      </c>
      <c r="F38" s="41" t="s">
        <v>1</v>
      </c>
      <c r="G38" s="6">
        <v>-4690</v>
      </c>
      <c r="H38">
        <v>3</v>
      </c>
      <c r="J38">
        <v>3</v>
      </c>
      <c r="K38">
        <v>3</v>
      </c>
      <c r="L38">
        <v>3</v>
      </c>
      <c r="M38">
        <v>3</v>
      </c>
      <c r="N38">
        <v>5</v>
      </c>
      <c r="O38">
        <v>2</v>
      </c>
    </row>
    <row r="39" spans="1:15" x14ac:dyDescent="0.25">
      <c r="A39" s="4">
        <f t="shared" si="1"/>
        <v>83.333333333333343</v>
      </c>
      <c r="B39">
        <f t="shared" si="0"/>
        <v>10</v>
      </c>
      <c r="C39" t="s">
        <v>68</v>
      </c>
      <c r="D39" t="s">
        <v>25</v>
      </c>
      <c r="E39" s="42" t="s">
        <v>1</v>
      </c>
      <c r="F39" s="43" t="s">
        <v>1</v>
      </c>
      <c r="G39" s="6">
        <v>-4465</v>
      </c>
      <c r="I39">
        <v>6</v>
      </c>
      <c r="K39">
        <v>4</v>
      </c>
      <c r="L39">
        <v>2</v>
      </c>
      <c r="N39">
        <v>1</v>
      </c>
      <c r="O39">
        <v>2</v>
      </c>
    </row>
    <row r="40" spans="1:15" x14ac:dyDescent="0.25">
      <c r="A40" s="7">
        <f t="shared" si="1"/>
        <v>58.333333333333336</v>
      </c>
      <c r="B40">
        <f t="shared" si="0"/>
        <v>2</v>
      </c>
      <c r="C40" t="s">
        <v>69</v>
      </c>
      <c r="D40" t="s">
        <v>25</v>
      </c>
      <c r="E40" s="32" t="s">
        <v>16</v>
      </c>
      <c r="F40" s="33" t="s">
        <v>1</v>
      </c>
      <c r="G40" s="6">
        <v>-4240</v>
      </c>
      <c r="H40">
        <v>2</v>
      </c>
      <c r="J40">
        <v>1</v>
      </c>
      <c r="K40">
        <v>1</v>
      </c>
      <c r="L40">
        <v>1</v>
      </c>
      <c r="N40">
        <v>4</v>
      </c>
      <c r="O40">
        <v>3</v>
      </c>
    </row>
    <row r="41" spans="1:15" s="12" customFormat="1" x14ac:dyDescent="0.25">
      <c r="A41" s="11">
        <f t="shared" si="1"/>
        <v>54.166666666666664</v>
      </c>
      <c r="B41" s="12">
        <f t="shared" si="0"/>
        <v>3</v>
      </c>
      <c r="C41" s="12" t="s">
        <v>95</v>
      </c>
      <c r="D41" s="12" t="s">
        <v>25</v>
      </c>
      <c r="E41" s="15" t="s">
        <v>12</v>
      </c>
      <c r="F41" s="16" t="s">
        <v>16</v>
      </c>
      <c r="G41" s="13">
        <v>-4015</v>
      </c>
      <c r="H41" s="12">
        <v>3</v>
      </c>
      <c r="I41" s="12">
        <v>7</v>
      </c>
      <c r="J41" s="12">
        <v>1</v>
      </c>
      <c r="K41" s="12">
        <v>4</v>
      </c>
      <c r="L41" s="12">
        <v>2</v>
      </c>
      <c r="M41" s="12">
        <v>2</v>
      </c>
      <c r="N41" s="12">
        <v>3</v>
      </c>
      <c r="O41" s="12">
        <v>14</v>
      </c>
    </row>
    <row r="42" spans="1:15" x14ac:dyDescent="0.25">
      <c r="A42" s="4">
        <f t="shared" si="1"/>
        <v>84.090909090909093</v>
      </c>
      <c r="B42">
        <f t="shared" si="0"/>
        <v>15</v>
      </c>
      <c r="C42" t="s">
        <v>71</v>
      </c>
      <c r="D42" t="s">
        <v>26</v>
      </c>
      <c r="E42" s="5" t="s">
        <v>15</v>
      </c>
      <c r="F42" s="23" t="s">
        <v>16</v>
      </c>
      <c r="G42" s="6">
        <v>-3790</v>
      </c>
      <c r="I42">
        <v>1</v>
      </c>
      <c r="J42">
        <v>3</v>
      </c>
      <c r="K42">
        <v>8</v>
      </c>
      <c r="L42">
        <v>4</v>
      </c>
      <c r="M42">
        <v>2</v>
      </c>
      <c r="N42">
        <v>3</v>
      </c>
      <c r="O42">
        <v>1</v>
      </c>
    </row>
    <row r="43" spans="1:15" x14ac:dyDescent="0.25">
      <c r="A43" s="4">
        <f t="shared" si="1"/>
        <v>86</v>
      </c>
      <c r="B43">
        <f t="shared" si="0"/>
        <v>36</v>
      </c>
      <c r="C43" t="s">
        <v>64</v>
      </c>
      <c r="D43" t="s">
        <v>26</v>
      </c>
      <c r="E43" s="19" t="s">
        <v>1</v>
      </c>
      <c r="F43" s="20" t="s">
        <v>16</v>
      </c>
      <c r="G43" s="6">
        <v>-3565</v>
      </c>
      <c r="H43">
        <v>4</v>
      </c>
      <c r="I43">
        <v>18</v>
      </c>
      <c r="J43">
        <v>1</v>
      </c>
      <c r="K43">
        <v>6</v>
      </c>
      <c r="L43">
        <v>10</v>
      </c>
      <c r="M43">
        <v>1</v>
      </c>
      <c r="N43">
        <v>7</v>
      </c>
      <c r="O43">
        <v>3</v>
      </c>
    </row>
    <row r="44" spans="1:15" x14ac:dyDescent="0.25">
      <c r="A44" s="4">
        <f t="shared" si="1"/>
        <v>78.260869565217391</v>
      </c>
      <c r="B44">
        <f t="shared" si="0"/>
        <v>13</v>
      </c>
      <c r="C44" t="s">
        <v>72</v>
      </c>
      <c r="D44" t="s">
        <v>26</v>
      </c>
      <c r="E44" s="37" t="s">
        <v>16</v>
      </c>
      <c r="F44" s="38" t="s">
        <v>12</v>
      </c>
      <c r="G44" s="6">
        <v>-3340</v>
      </c>
      <c r="H44">
        <v>5</v>
      </c>
      <c r="I44">
        <v>2</v>
      </c>
      <c r="J44">
        <v>1</v>
      </c>
      <c r="K44">
        <v>3</v>
      </c>
      <c r="L44">
        <v>3</v>
      </c>
      <c r="M44">
        <v>1</v>
      </c>
      <c r="N44">
        <v>7</v>
      </c>
      <c r="O44">
        <v>1</v>
      </c>
    </row>
    <row r="45" spans="1:15" s="12" customFormat="1" x14ac:dyDescent="0.25">
      <c r="A45" s="11">
        <f t="shared" si="1"/>
        <v>50</v>
      </c>
      <c r="B45" s="12">
        <f t="shared" si="0"/>
        <v>0</v>
      </c>
      <c r="C45" s="12" t="s">
        <v>65</v>
      </c>
      <c r="D45" s="12" t="s">
        <v>26</v>
      </c>
      <c r="E45" s="15" t="s">
        <v>12</v>
      </c>
      <c r="F45" s="16" t="s">
        <v>12</v>
      </c>
      <c r="G45" s="13">
        <v>-3115</v>
      </c>
      <c r="H45" s="12">
        <v>6</v>
      </c>
      <c r="I45" s="12">
        <v>7</v>
      </c>
      <c r="K45" s="12">
        <v>5</v>
      </c>
      <c r="L45" s="12">
        <v>6</v>
      </c>
      <c r="M45" s="12">
        <v>2</v>
      </c>
      <c r="N45" s="12">
        <v>11</v>
      </c>
      <c r="O45" s="12">
        <v>24</v>
      </c>
    </row>
    <row r="46" spans="1:15" x14ac:dyDescent="0.25">
      <c r="A46" s="8">
        <f t="shared" si="1"/>
        <v>77.173913043478265</v>
      </c>
      <c r="B46">
        <f t="shared" si="0"/>
        <v>25</v>
      </c>
      <c r="C46" t="s">
        <v>63</v>
      </c>
      <c r="D46" t="s">
        <v>27</v>
      </c>
      <c r="E46" s="34" t="s">
        <v>15</v>
      </c>
      <c r="F46" s="35" t="s">
        <v>15</v>
      </c>
      <c r="G46" s="6">
        <v>-2890</v>
      </c>
      <c r="H46">
        <v>4</v>
      </c>
      <c r="I46">
        <v>3</v>
      </c>
      <c r="J46">
        <v>6</v>
      </c>
      <c r="K46">
        <v>9</v>
      </c>
      <c r="L46">
        <v>7</v>
      </c>
      <c r="M46">
        <v>4</v>
      </c>
      <c r="N46">
        <v>9</v>
      </c>
      <c r="O46">
        <v>4</v>
      </c>
    </row>
    <row r="47" spans="1:15" x14ac:dyDescent="0.25">
      <c r="A47" s="4">
        <f t="shared" si="1"/>
        <v>83.846153846153854</v>
      </c>
      <c r="B47">
        <f t="shared" si="0"/>
        <v>44</v>
      </c>
      <c r="C47" t="s">
        <v>61</v>
      </c>
      <c r="D47" t="s">
        <v>27</v>
      </c>
      <c r="E47" s="42" t="s">
        <v>1</v>
      </c>
      <c r="F47" s="43" t="s">
        <v>15</v>
      </c>
      <c r="G47" s="6">
        <v>-2665</v>
      </c>
      <c r="H47">
        <v>2</v>
      </c>
      <c r="I47">
        <v>25</v>
      </c>
      <c r="J47">
        <v>4</v>
      </c>
      <c r="K47">
        <v>9</v>
      </c>
      <c r="L47">
        <v>10</v>
      </c>
      <c r="M47">
        <v>5</v>
      </c>
      <c r="N47">
        <v>4</v>
      </c>
      <c r="O47">
        <v>6</v>
      </c>
    </row>
    <row r="48" spans="1:15" x14ac:dyDescent="0.25">
      <c r="A48" s="4">
        <f t="shared" si="1"/>
        <v>83.333333333333343</v>
      </c>
      <c r="B48">
        <f t="shared" ref="B48:B55" si="2">SUM(H48:L48)-O48</f>
        <v>30</v>
      </c>
      <c r="C48" t="s">
        <v>62</v>
      </c>
      <c r="D48" t="s">
        <v>27</v>
      </c>
      <c r="E48" s="32" t="s">
        <v>16</v>
      </c>
      <c r="F48" s="33" t="s">
        <v>15</v>
      </c>
      <c r="G48" s="6">
        <v>-2440</v>
      </c>
      <c r="H48">
        <v>6</v>
      </c>
      <c r="I48">
        <v>8</v>
      </c>
      <c r="J48">
        <v>4</v>
      </c>
      <c r="K48">
        <v>9</v>
      </c>
      <c r="L48">
        <v>5</v>
      </c>
      <c r="M48">
        <v>1</v>
      </c>
      <c r="N48">
        <v>10</v>
      </c>
      <c r="O48">
        <v>2</v>
      </c>
    </row>
    <row r="49" spans="1:15" s="12" customFormat="1" x14ac:dyDescent="0.25">
      <c r="A49" s="17">
        <f t="shared" si="1"/>
        <v>65.555555555555557</v>
      </c>
      <c r="B49" s="12">
        <f t="shared" si="2"/>
        <v>28</v>
      </c>
      <c r="C49" s="12" t="s">
        <v>60</v>
      </c>
      <c r="D49" s="12" t="s">
        <v>27</v>
      </c>
      <c r="E49" s="24" t="s">
        <v>12</v>
      </c>
      <c r="F49" s="25" t="s">
        <v>1</v>
      </c>
      <c r="G49" s="13">
        <v>-2215</v>
      </c>
      <c r="H49" s="12">
        <v>9</v>
      </c>
      <c r="I49" s="12">
        <v>26</v>
      </c>
      <c r="J49" s="12">
        <v>1</v>
      </c>
      <c r="K49" s="12">
        <v>8</v>
      </c>
      <c r="L49" s="12">
        <v>6</v>
      </c>
      <c r="M49" s="12">
        <v>2</v>
      </c>
      <c r="N49" s="12">
        <v>16</v>
      </c>
      <c r="O49" s="12">
        <v>22</v>
      </c>
    </row>
    <row r="50" spans="1:15" x14ac:dyDescent="0.25">
      <c r="A50" s="8">
        <f t="shared" si="1"/>
        <v>70.192307692307693</v>
      </c>
      <c r="B50">
        <f t="shared" si="2"/>
        <v>21</v>
      </c>
      <c r="C50" t="s">
        <v>56</v>
      </c>
      <c r="D50" t="s">
        <v>28</v>
      </c>
      <c r="E50" s="40" t="s">
        <v>15</v>
      </c>
      <c r="F50" s="41" t="s">
        <v>1</v>
      </c>
      <c r="G50" s="6">
        <v>-1990</v>
      </c>
      <c r="H50">
        <v>1</v>
      </c>
      <c r="I50">
        <v>2</v>
      </c>
      <c r="J50">
        <v>7</v>
      </c>
      <c r="K50">
        <v>10</v>
      </c>
      <c r="L50">
        <v>11</v>
      </c>
      <c r="M50">
        <v>1</v>
      </c>
      <c r="N50">
        <v>10</v>
      </c>
      <c r="O50">
        <v>10</v>
      </c>
    </row>
    <row r="51" spans="1:15" x14ac:dyDescent="0.25">
      <c r="A51" s="4">
        <f t="shared" si="1"/>
        <v>82.394366197183103</v>
      </c>
      <c r="B51">
        <f t="shared" si="2"/>
        <v>46</v>
      </c>
      <c r="C51" t="s">
        <v>57</v>
      </c>
      <c r="D51" t="s">
        <v>28</v>
      </c>
      <c r="E51" s="42" t="s">
        <v>1</v>
      </c>
      <c r="F51" s="43" t="s">
        <v>1</v>
      </c>
      <c r="G51" s="6">
        <v>-1765</v>
      </c>
      <c r="H51">
        <v>7</v>
      </c>
      <c r="I51">
        <v>14</v>
      </c>
      <c r="J51">
        <v>8</v>
      </c>
      <c r="K51">
        <v>12</v>
      </c>
      <c r="L51">
        <v>11</v>
      </c>
      <c r="M51">
        <v>5</v>
      </c>
      <c r="N51">
        <v>8</v>
      </c>
      <c r="O51">
        <v>6</v>
      </c>
    </row>
    <row r="52" spans="1:15" x14ac:dyDescent="0.25">
      <c r="A52" s="8">
        <f t="shared" si="1"/>
        <v>75.471698113207552</v>
      </c>
      <c r="B52">
        <f t="shared" si="2"/>
        <v>27</v>
      </c>
      <c r="C52" t="s">
        <v>54</v>
      </c>
      <c r="D52" t="s">
        <v>28</v>
      </c>
      <c r="E52" s="21" t="s">
        <v>16</v>
      </c>
      <c r="F52" s="22" t="s">
        <v>16</v>
      </c>
      <c r="G52" s="6">
        <v>-1540</v>
      </c>
      <c r="H52">
        <v>4</v>
      </c>
      <c r="I52">
        <v>8</v>
      </c>
      <c r="J52">
        <v>6</v>
      </c>
      <c r="K52">
        <v>9</v>
      </c>
      <c r="L52">
        <v>6</v>
      </c>
      <c r="M52">
        <v>6</v>
      </c>
      <c r="N52">
        <v>8</v>
      </c>
      <c r="O52">
        <v>6</v>
      </c>
    </row>
    <row r="53" spans="1:15" s="12" customFormat="1" x14ac:dyDescent="0.25">
      <c r="A53" s="11">
        <f t="shared" si="1"/>
        <v>57.462686567164177</v>
      </c>
      <c r="B53" s="12">
        <f t="shared" si="2"/>
        <v>10</v>
      </c>
      <c r="C53" s="12" t="s">
        <v>42</v>
      </c>
      <c r="D53" s="12" t="s">
        <v>28</v>
      </c>
      <c r="E53" s="15" t="s">
        <v>12</v>
      </c>
      <c r="F53" s="16" t="s">
        <v>16</v>
      </c>
      <c r="G53" s="13">
        <v>-1315</v>
      </c>
      <c r="H53" s="12">
        <v>3</v>
      </c>
      <c r="I53" s="12">
        <v>11</v>
      </c>
      <c r="J53" s="12">
        <v>6</v>
      </c>
      <c r="K53" s="12">
        <v>6</v>
      </c>
      <c r="L53" s="12">
        <v>4</v>
      </c>
      <c r="M53" s="12">
        <v>3</v>
      </c>
      <c r="N53" s="12">
        <v>14</v>
      </c>
      <c r="O53" s="12">
        <v>20</v>
      </c>
    </row>
    <row r="54" spans="1:15" x14ac:dyDescent="0.25">
      <c r="A54" s="8">
        <f t="shared" si="1"/>
        <v>75.609756097560975</v>
      </c>
      <c r="B54">
        <f t="shared" si="2"/>
        <v>42</v>
      </c>
      <c r="C54" t="s">
        <v>45</v>
      </c>
      <c r="D54" t="s">
        <v>29</v>
      </c>
      <c r="E54" s="5" t="s">
        <v>15</v>
      </c>
      <c r="F54" s="5" t="s">
        <v>12</v>
      </c>
      <c r="G54" s="6">
        <v>-1090</v>
      </c>
      <c r="H54">
        <v>3</v>
      </c>
      <c r="I54">
        <v>7</v>
      </c>
      <c r="J54">
        <v>12</v>
      </c>
      <c r="K54">
        <v>14</v>
      </c>
      <c r="L54">
        <v>15</v>
      </c>
      <c r="M54">
        <v>3</v>
      </c>
      <c r="N54" s="27">
        <v>19</v>
      </c>
      <c r="O54">
        <v>9</v>
      </c>
    </row>
    <row r="55" spans="1:15" x14ac:dyDescent="0.25">
      <c r="A55" s="8">
        <f t="shared" si="1"/>
        <v>76.495726495726487</v>
      </c>
      <c r="B55">
        <f t="shared" si="2"/>
        <v>62</v>
      </c>
      <c r="C55" t="s">
        <v>55</v>
      </c>
      <c r="D55" t="s">
        <v>29</v>
      </c>
      <c r="E55" s="19" t="s">
        <v>1</v>
      </c>
      <c r="F55" s="19" t="s">
        <v>12</v>
      </c>
      <c r="G55" s="6">
        <v>-865</v>
      </c>
      <c r="H55">
        <v>3</v>
      </c>
      <c r="I55">
        <v>30</v>
      </c>
      <c r="J55">
        <v>6</v>
      </c>
      <c r="K55">
        <v>18</v>
      </c>
      <c r="L55">
        <v>19</v>
      </c>
      <c r="M55">
        <v>6</v>
      </c>
      <c r="N55" s="27">
        <v>21</v>
      </c>
      <c r="O55">
        <v>14</v>
      </c>
    </row>
    <row r="56" spans="1:15" x14ac:dyDescent="0.25">
      <c r="A56" s="8">
        <f>(SUM(H56:L56)+0.5*M56+0.5*N56)/SUM(H56:O56)*100</f>
        <v>74.519230769230774</v>
      </c>
      <c r="B56">
        <f t="shared" ref="B56:B61" si="3">SUM(H56:L56)-O56</f>
        <v>51</v>
      </c>
      <c r="C56" t="s">
        <v>52</v>
      </c>
      <c r="D56" t="s">
        <v>29</v>
      </c>
      <c r="E56" s="37" t="s">
        <v>16</v>
      </c>
      <c r="F56" s="37" t="s">
        <v>12</v>
      </c>
      <c r="G56" s="6">
        <v>-640</v>
      </c>
      <c r="H56">
        <v>4</v>
      </c>
      <c r="I56">
        <v>14</v>
      </c>
      <c r="J56">
        <v>19</v>
      </c>
      <c r="K56">
        <v>14</v>
      </c>
      <c r="L56">
        <v>12</v>
      </c>
      <c r="M56">
        <v>5</v>
      </c>
      <c r="N56" s="27">
        <v>24</v>
      </c>
      <c r="O56">
        <v>12</v>
      </c>
    </row>
    <row r="57" spans="1:15" s="12" customFormat="1" x14ac:dyDescent="0.25">
      <c r="A57" s="17">
        <f t="shared" si="1"/>
        <v>63.302752293577981</v>
      </c>
      <c r="B57" s="12">
        <f t="shared" si="3"/>
        <v>29</v>
      </c>
      <c r="C57" s="12" t="s">
        <v>59</v>
      </c>
      <c r="D57" s="12" t="s">
        <v>29</v>
      </c>
      <c r="E57" s="24" t="s">
        <v>12</v>
      </c>
      <c r="F57" s="24" t="s">
        <v>15</v>
      </c>
      <c r="G57" s="13">
        <v>-415</v>
      </c>
      <c r="H57" s="12">
        <v>4</v>
      </c>
      <c r="I57" s="12">
        <v>17</v>
      </c>
      <c r="J57" s="12">
        <v>8</v>
      </c>
      <c r="K57" s="12">
        <v>15</v>
      </c>
      <c r="L57" s="12">
        <v>10</v>
      </c>
      <c r="M57" s="12">
        <v>5</v>
      </c>
      <c r="N57" s="28">
        <v>25</v>
      </c>
      <c r="O57" s="12">
        <v>25</v>
      </c>
    </row>
    <row r="58" spans="1:15" x14ac:dyDescent="0.25">
      <c r="A58" s="30">
        <f t="shared" si="1"/>
        <v>64.705882352941174</v>
      </c>
      <c r="B58" s="31">
        <f t="shared" si="3"/>
        <v>30</v>
      </c>
      <c r="C58" t="s">
        <v>51</v>
      </c>
      <c r="D58" t="s">
        <v>30</v>
      </c>
      <c r="E58" s="34" t="s">
        <v>15</v>
      </c>
      <c r="F58" s="34" t="s">
        <v>15</v>
      </c>
      <c r="G58" s="6">
        <v>-190</v>
      </c>
      <c r="H58" s="29">
        <v>2</v>
      </c>
      <c r="I58" s="29">
        <v>5</v>
      </c>
      <c r="J58" s="29">
        <v>7</v>
      </c>
      <c r="K58" s="29">
        <v>16</v>
      </c>
      <c r="L58" s="29">
        <v>11</v>
      </c>
      <c r="M58" s="29">
        <v>6</v>
      </c>
      <c r="N58" s="27">
        <v>44</v>
      </c>
      <c r="O58" s="29">
        <v>11</v>
      </c>
    </row>
    <row r="59" spans="1:15" x14ac:dyDescent="0.25">
      <c r="A59" s="30">
        <f t="shared" si="1"/>
        <v>70.491803278688522</v>
      </c>
      <c r="B59" s="31">
        <f t="shared" si="3"/>
        <v>50</v>
      </c>
      <c r="C59" t="s">
        <v>40</v>
      </c>
      <c r="D59" t="s">
        <v>30</v>
      </c>
      <c r="E59" s="42" t="s">
        <v>1</v>
      </c>
      <c r="F59" s="42" t="s">
        <v>15</v>
      </c>
      <c r="G59" s="6">
        <v>35</v>
      </c>
      <c r="H59" s="29">
        <v>3</v>
      </c>
      <c r="I59" s="29">
        <v>25</v>
      </c>
      <c r="J59" s="29">
        <v>11</v>
      </c>
      <c r="K59" s="29">
        <v>18</v>
      </c>
      <c r="L59" s="29">
        <v>11</v>
      </c>
      <c r="M59" s="29">
        <v>9</v>
      </c>
      <c r="N59" s="29">
        <v>27</v>
      </c>
      <c r="O59" s="29">
        <v>18</v>
      </c>
    </row>
    <row r="60" spans="1:15" x14ac:dyDescent="0.25">
      <c r="A60" s="30">
        <f t="shared" si="1"/>
        <v>69.072164948453604</v>
      </c>
      <c r="B60" s="31">
        <f t="shared" si="3"/>
        <v>37</v>
      </c>
      <c r="C60" t="s">
        <v>50</v>
      </c>
      <c r="D60" t="s">
        <v>30</v>
      </c>
      <c r="E60" s="32" t="s">
        <v>16</v>
      </c>
      <c r="F60" s="32" t="s">
        <v>1</v>
      </c>
      <c r="G60" s="6">
        <v>260</v>
      </c>
      <c r="H60" s="29">
        <v>3</v>
      </c>
      <c r="I60" s="29">
        <v>15</v>
      </c>
      <c r="J60" s="29">
        <v>10</v>
      </c>
      <c r="K60" s="29">
        <v>18</v>
      </c>
      <c r="L60" s="29">
        <v>2</v>
      </c>
      <c r="M60" s="29">
        <v>10</v>
      </c>
      <c r="N60" s="27">
        <v>28</v>
      </c>
      <c r="O60" s="29">
        <v>11</v>
      </c>
    </row>
    <row r="61" spans="1:15" s="12" customFormat="1" x14ac:dyDescent="0.25">
      <c r="A61" s="17">
        <f t="shared" si="1"/>
        <v>66.574585635359114</v>
      </c>
      <c r="B61" s="12">
        <f t="shared" si="3"/>
        <v>60</v>
      </c>
      <c r="C61" s="12" t="s">
        <v>49</v>
      </c>
      <c r="D61" s="12" t="s">
        <v>30</v>
      </c>
      <c r="E61" s="24" t="s">
        <v>12</v>
      </c>
      <c r="F61" s="24" t="s">
        <v>1</v>
      </c>
      <c r="G61" s="13">
        <v>485</v>
      </c>
      <c r="H61" s="12">
        <v>5</v>
      </c>
      <c r="I61" s="12">
        <v>35</v>
      </c>
      <c r="J61" s="12">
        <v>15</v>
      </c>
      <c r="K61" s="12">
        <v>22</v>
      </c>
      <c r="L61" s="12">
        <v>22</v>
      </c>
      <c r="M61" s="12">
        <v>3</v>
      </c>
      <c r="N61" s="28">
        <v>40</v>
      </c>
      <c r="O61" s="12">
        <v>39</v>
      </c>
    </row>
    <row r="62" spans="1:15" x14ac:dyDescent="0.25">
      <c r="A62" s="39">
        <f t="shared" ref="A62:A67" si="4">(SUM(H62:L62)+0.5*M62+0.5*N62)/SUM(H62:O62)*100</f>
        <v>79.032258064516128</v>
      </c>
      <c r="B62" s="29">
        <f t="shared" ref="B62:B67" si="5">SUM(H62:L62)-O62</f>
        <v>90</v>
      </c>
      <c r="C62" t="s">
        <v>44</v>
      </c>
      <c r="D62" t="s">
        <v>31</v>
      </c>
      <c r="E62" s="5" t="s">
        <v>15</v>
      </c>
      <c r="F62" s="5" t="s">
        <v>16</v>
      </c>
      <c r="G62" s="6">
        <v>710</v>
      </c>
      <c r="H62" s="29">
        <v>2</v>
      </c>
      <c r="I62" s="29">
        <v>20</v>
      </c>
      <c r="J62" s="29">
        <v>21</v>
      </c>
      <c r="K62" s="29">
        <v>41</v>
      </c>
      <c r="L62" s="29">
        <v>15</v>
      </c>
      <c r="M62" s="29">
        <v>5</v>
      </c>
      <c r="N62" s="29">
        <v>42</v>
      </c>
      <c r="O62" s="29">
        <v>9</v>
      </c>
    </row>
    <row r="63" spans="1:15" x14ac:dyDescent="0.25">
      <c r="A63" s="30">
        <f t="shared" si="4"/>
        <v>76.244343891402707</v>
      </c>
      <c r="B63" s="29">
        <f t="shared" si="5"/>
        <v>116</v>
      </c>
      <c r="C63" t="s">
        <v>48</v>
      </c>
      <c r="D63" t="s">
        <v>31</v>
      </c>
      <c r="E63" s="19" t="s">
        <v>1</v>
      </c>
      <c r="F63" s="19" t="s">
        <v>16</v>
      </c>
      <c r="G63" s="6">
        <v>935</v>
      </c>
      <c r="H63" s="29">
        <v>12</v>
      </c>
      <c r="I63" s="29">
        <v>35</v>
      </c>
      <c r="J63" s="29">
        <v>26</v>
      </c>
      <c r="K63" s="29">
        <v>43</v>
      </c>
      <c r="L63" s="29">
        <v>27</v>
      </c>
      <c r="M63" s="29">
        <v>19</v>
      </c>
      <c r="N63" s="29">
        <v>32</v>
      </c>
      <c r="O63" s="29">
        <v>27</v>
      </c>
    </row>
    <row r="64" spans="1:15" x14ac:dyDescent="0.25">
      <c r="A64" s="39">
        <f t="shared" si="4"/>
        <v>81.746031746031747</v>
      </c>
      <c r="B64" s="29">
        <f t="shared" si="5"/>
        <v>80</v>
      </c>
      <c r="C64" t="s">
        <v>47</v>
      </c>
      <c r="D64" t="s">
        <v>31</v>
      </c>
      <c r="E64" s="21" t="s">
        <v>16</v>
      </c>
      <c r="F64" s="21" t="s">
        <v>16</v>
      </c>
      <c r="G64" s="6">
        <v>1160</v>
      </c>
      <c r="H64" s="29">
        <v>9</v>
      </c>
      <c r="I64" s="29">
        <v>26</v>
      </c>
      <c r="J64" s="29">
        <v>14</v>
      </c>
      <c r="K64" s="29">
        <v>26</v>
      </c>
      <c r="L64" s="29">
        <v>13</v>
      </c>
      <c r="M64" s="29">
        <v>5</v>
      </c>
      <c r="N64" s="29">
        <v>25</v>
      </c>
      <c r="O64" s="29">
        <v>8</v>
      </c>
    </row>
    <row r="65" spans="1:16" s="12" customFormat="1" x14ac:dyDescent="0.25">
      <c r="A65" s="17">
        <f t="shared" si="4"/>
        <v>71.204188481675388</v>
      </c>
      <c r="B65" s="28">
        <f t="shared" si="5"/>
        <v>81</v>
      </c>
      <c r="C65" s="12" t="s">
        <v>41</v>
      </c>
      <c r="D65" s="12" t="s">
        <v>31</v>
      </c>
      <c r="E65" s="15" t="s">
        <v>12</v>
      </c>
      <c r="F65" s="15" t="s">
        <v>12</v>
      </c>
      <c r="G65" s="13">
        <v>1385</v>
      </c>
      <c r="H65" s="12">
        <v>11</v>
      </c>
      <c r="I65" s="12">
        <v>48</v>
      </c>
      <c r="J65" s="12">
        <v>23</v>
      </c>
      <c r="K65" s="12">
        <v>14</v>
      </c>
      <c r="L65" s="12">
        <v>17</v>
      </c>
      <c r="M65" s="12">
        <v>4</v>
      </c>
      <c r="N65" s="28">
        <v>42</v>
      </c>
      <c r="O65" s="12">
        <v>32</v>
      </c>
    </row>
    <row r="66" spans="1:16" x14ac:dyDescent="0.25">
      <c r="A66" s="30">
        <f t="shared" si="4"/>
        <v>64.788732394366207</v>
      </c>
      <c r="B66" s="29">
        <f t="shared" si="5"/>
        <v>42</v>
      </c>
      <c r="C66" t="s">
        <v>43</v>
      </c>
      <c r="D66" t="s">
        <v>32</v>
      </c>
      <c r="E66" s="5" t="s">
        <v>15</v>
      </c>
      <c r="F66" s="5" t="s">
        <v>12</v>
      </c>
      <c r="G66" s="6">
        <v>1610</v>
      </c>
      <c r="H66" s="29">
        <v>1</v>
      </c>
      <c r="I66" s="29">
        <v>37</v>
      </c>
      <c r="J66" s="29">
        <v>7</v>
      </c>
      <c r="K66" s="29">
        <v>15</v>
      </c>
      <c r="L66" s="29">
        <v>10</v>
      </c>
      <c r="M66" s="29">
        <v>6</v>
      </c>
      <c r="N66" s="29">
        <v>38</v>
      </c>
      <c r="O66" s="29">
        <v>28</v>
      </c>
    </row>
    <row r="67" spans="1:16" x14ac:dyDescent="0.25">
      <c r="A67" s="30">
        <f t="shared" si="4"/>
        <v>61.53846153846154</v>
      </c>
      <c r="B67" s="29">
        <f t="shared" si="5"/>
        <v>15</v>
      </c>
      <c r="C67" t="s">
        <v>46</v>
      </c>
      <c r="D67" t="s">
        <v>32</v>
      </c>
      <c r="E67" s="19" t="s">
        <v>1</v>
      </c>
      <c r="F67" s="19" t="s">
        <v>12</v>
      </c>
      <c r="G67" s="6">
        <v>1835</v>
      </c>
      <c r="H67" s="29">
        <v>0</v>
      </c>
      <c r="I67" s="29">
        <v>2</v>
      </c>
      <c r="J67" s="29">
        <v>7</v>
      </c>
      <c r="K67" s="29">
        <v>16</v>
      </c>
      <c r="L67" s="29">
        <v>5</v>
      </c>
      <c r="M67" s="29">
        <v>4</v>
      </c>
      <c r="N67" s="29">
        <v>16</v>
      </c>
      <c r="O67" s="29">
        <v>15</v>
      </c>
      <c r="P67" s="31" t="s">
        <v>67</v>
      </c>
    </row>
    <row r="68" spans="1:16" x14ac:dyDescent="0.25">
      <c r="E68" s="6"/>
      <c r="G68" s="6"/>
    </row>
    <row r="69" spans="1:16" x14ac:dyDescent="0.25">
      <c r="A69" s="18" t="s">
        <v>33</v>
      </c>
      <c r="D69">
        <f t="shared" ref="D69:D85" si="6">(F69+G69+H69+I69+J69+0.5*K69+0.5*L69)/SUM(F69:M69)</f>
        <v>0.7421875</v>
      </c>
      <c r="F69">
        <f t="shared" ref="F69:M69" si="7">SUM(H2:H17)</f>
        <v>23</v>
      </c>
      <c r="G69">
        <f t="shared" si="7"/>
        <v>8</v>
      </c>
      <c r="H69">
        <f t="shared" si="7"/>
        <v>0</v>
      </c>
      <c r="I69">
        <f t="shared" si="7"/>
        <v>9</v>
      </c>
      <c r="J69">
        <f t="shared" si="7"/>
        <v>2</v>
      </c>
      <c r="K69">
        <f t="shared" si="7"/>
        <v>1</v>
      </c>
      <c r="L69">
        <f t="shared" si="7"/>
        <v>10</v>
      </c>
      <c r="M69">
        <f t="shared" si="7"/>
        <v>11</v>
      </c>
    </row>
    <row r="70" spans="1:16" x14ac:dyDescent="0.25">
      <c r="A70" s="18" t="s">
        <v>34</v>
      </c>
      <c r="D70">
        <f t="shared" si="6"/>
        <v>0.640625</v>
      </c>
      <c r="F70">
        <f t="shared" ref="F70:M70" si="8">SUM(H18:H33)</f>
        <v>24</v>
      </c>
      <c r="G70">
        <f t="shared" si="8"/>
        <v>41</v>
      </c>
      <c r="H70">
        <f t="shared" si="8"/>
        <v>10</v>
      </c>
      <c r="I70">
        <f t="shared" si="8"/>
        <v>32</v>
      </c>
      <c r="J70">
        <f t="shared" si="8"/>
        <v>8</v>
      </c>
      <c r="K70">
        <f t="shared" si="8"/>
        <v>3</v>
      </c>
      <c r="L70">
        <f t="shared" si="8"/>
        <v>54</v>
      </c>
      <c r="M70">
        <f t="shared" si="8"/>
        <v>52</v>
      </c>
    </row>
    <row r="71" spans="1:16" x14ac:dyDescent="0.25">
      <c r="A71" s="18" t="s">
        <v>35</v>
      </c>
      <c r="D71">
        <f t="shared" si="6"/>
        <v>0.65568862275449102</v>
      </c>
      <c r="F71">
        <f t="shared" ref="F71:M71" si="9">SUM(H34:H41)</f>
        <v>12</v>
      </c>
      <c r="G71">
        <f t="shared" si="9"/>
        <v>30</v>
      </c>
      <c r="H71">
        <f t="shared" si="9"/>
        <v>10</v>
      </c>
      <c r="I71">
        <f t="shared" si="9"/>
        <v>23</v>
      </c>
      <c r="J71">
        <f t="shared" si="9"/>
        <v>11</v>
      </c>
      <c r="K71">
        <f t="shared" si="9"/>
        <v>6</v>
      </c>
      <c r="L71">
        <f t="shared" si="9"/>
        <v>41</v>
      </c>
      <c r="M71">
        <f t="shared" si="9"/>
        <v>34</v>
      </c>
    </row>
    <row r="72" spans="1:16" x14ac:dyDescent="0.25">
      <c r="A72" s="18" t="s">
        <v>36</v>
      </c>
      <c r="D72">
        <f t="shared" si="6"/>
        <v>0.70512820512820518</v>
      </c>
      <c r="F72">
        <f t="shared" ref="F72:M72" si="10">SUM(H42:H45)</f>
        <v>15</v>
      </c>
      <c r="G72">
        <f t="shared" si="10"/>
        <v>28</v>
      </c>
      <c r="H72">
        <f t="shared" si="10"/>
        <v>5</v>
      </c>
      <c r="I72">
        <f t="shared" si="10"/>
        <v>22</v>
      </c>
      <c r="J72">
        <f t="shared" si="10"/>
        <v>23</v>
      </c>
      <c r="K72">
        <f t="shared" si="10"/>
        <v>6</v>
      </c>
      <c r="L72">
        <f t="shared" si="10"/>
        <v>28</v>
      </c>
      <c r="M72">
        <f t="shared" si="10"/>
        <v>29</v>
      </c>
    </row>
    <row r="73" spans="1:16" x14ac:dyDescent="0.25">
      <c r="A73" s="18" t="s">
        <v>37</v>
      </c>
      <c r="D73">
        <f t="shared" si="6"/>
        <v>0.75813008130081305</v>
      </c>
      <c r="F73">
        <f t="shared" ref="F73:M73" si="11">SUM(H46:H49)</f>
        <v>21</v>
      </c>
      <c r="G73">
        <f t="shared" si="11"/>
        <v>62</v>
      </c>
      <c r="H73">
        <f t="shared" si="11"/>
        <v>15</v>
      </c>
      <c r="I73">
        <f t="shared" si="11"/>
        <v>35</v>
      </c>
      <c r="J73">
        <f t="shared" si="11"/>
        <v>28</v>
      </c>
      <c r="K73">
        <f t="shared" si="11"/>
        <v>12</v>
      </c>
      <c r="L73">
        <f t="shared" si="11"/>
        <v>39</v>
      </c>
      <c r="M73">
        <f t="shared" si="11"/>
        <v>34</v>
      </c>
    </row>
    <row r="74" spans="1:16" x14ac:dyDescent="0.25">
      <c r="A74" s="18" t="s">
        <v>38</v>
      </c>
      <c r="D74">
        <f t="shared" si="6"/>
        <v>0.71399176954732513</v>
      </c>
      <c r="F74">
        <f t="shared" ref="F74:M74" si="12">SUM(H50:H53)</f>
        <v>15</v>
      </c>
      <c r="G74">
        <f t="shared" si="12"/>
        <v>35</v>
      </c>
      <c r="H74">
        <f t="shared" si="12"/>
        <v>27</v>
      </c>
      <c r="I74">
        <f t="shared" si="12"/>
        <v>37</v>
      </c>
      <c r="J74">
        <f t="shared" si="12"/>
        <v>32</v>
      </c>
      <c r="K74">
        <f t="shared" si="12"/>
        <v>15</v>
      </c>
      <c r="L74">
        <f t="shared" si="12"/>
        <v>40</v>
      </c>
      <c r="M74">
        <f t="shared" si="12"/>
        <v>42</v>
      </c>
    </row>
    <row r="75" spans="1:16" x14ac:dyDescent="0.25">
      <c r="A75" s="18" t="s">
        <v>39</v>
      </c>
      <c r="D75">
        <f t="shared" si="6"/>
        <v>0.72330097087378642</v>
      </c>
      <c r="F75">
        <f t="shared" ref="F75:M75" si="13">SUM(H54:H57)</f>
        <v>14</v>
      </c>
      <c r="G75">
        <f t="shared" si="13"/>
        <v>68</v>
      </c>
      <c r="H75">
        <f t="shared" si="13"/>
        <v>45</v>
      </c>
      <c r="I75">
        <f t="shared" si="13"/>
        <v>61</v>
      </c>
      <c r="J75">
        <f t="shared" si="13"/>
        <v>56</v>
      </c>
      <c r="K75">
        <f t="shared" si="13"/>
        <v>19</v>
      </c>
      <c r="L75">
        <f t="shared" si="13"/>
        <v>89</v>
      </c>
      <c r="M75">
        <f t="shared" si="13"/>
        <v>60</v>
      </c>
    </row>
    <row r="76" spans="1:16" x14ac:dyDescent="0.25">
      <c r="A76" s="18" t="s">
        <v>53</v>
      </c>
      <c r="D76">
        <f t="shared" si="6"/>
        <v>0.67629482071713143</v>
      </c>
      <c r="F76">
        <f t="shared" ref="F76:M76" si="14">SUM(H58:H61)</f>
        <v>13</v>
      </c>
      <c r="G76">
        <f t="shared" si="14"/>
        <v>80</v>
      </c>
      <c r="H76">
        <f t="shared" si="14"/>
        <v>43</v>
      </c>
      <c r="I76">
        <f t="shared" si="14"/>
        <v>74</v>
      </c>
      <c r="J76">
        <f t="shared" si="14"/>
        <v>46</v>
      </c>
      <c r="K76">
        <f t="shared" si="14"/>
        <v>28</v>
      </c>
      <c r="L76">
        <f t="shared" si="14"/>
        <v>139</v>
      </c>
      <c r="M76">
        <f t="shared" si="14"/>
        <v>79</v>
      </c>
    </row>
    <row r="77" spans="1:16" x14ac:dyDescent="0.25">
      <c r="A77" s="18" t="s">
        <v>66</v>
      </c>
      <c r="D77">
        <f t="shared" si="6"/>
        <v>0.7647907647907648</v>
      </c>
      <c r="F77">
        <f t="shared" ref="F77:M77" si="15">SUM(H62:H65)</f>
        <v>34</v>
      </c>
      <c r="G77">
        <f t="shared" si="15"/>
        <v>129</v>
      </c>
      <c r="H77">
        <f t="shared" si="15"/>
        <v>84</v>
      </c>
      <c r="I77">
        <f t="shared" si="15"/>
        <v>124</v>
      </c>
      <c r="J77">
        <f t="shared" si="15"/>
        <v>72</v>
      </c>
      <c r="K77">
        <f t="shared" si="15"/>
        <v>33</v>
      </c>
      <c r="L77">
        <f t="shared" si="15"/>
        <v>141</v>
      </c>
      <c r="M77">
        <f t="shared" si="15"/>
        <v>76</v>
      </c>
    </row>
    <row r="78" spans="1:16" x14ac:dyDescent="0.25">
      <c r="A78" s="18" t="s">
        <v>58</v>
      </c>
      <c r="D78">
        <f t="shared" si="6"/>
        <v>0.6376811594202898</v>
      </c>
      <c r="F78">
        <f t="shared" ref="F78:M78" si="16">SUM(H66:H67)</f>
        <v>1</v>
      </c>
      <c r="G78">
        <f t="shared" si="16"/>
        <v>39</v>
      </c>
      <c r="H78">
        <f t="shared" si="16"/>
        <v>14</v>
      </c>
      <c r="I78">
        <f t="shared" si="16"/>
        <v>31</v>
      </c>
      <c r="J78">
        <f t="shared" si="16"/>
        <v>15</v>
      </c>
      <c r="K78">
        <f t="shared" si="16"/>
        <v>10</v>
      </c>
      <c r="L78">
        <f t="shared" si="16"/>
        <v>54</v>
      </c>
      <c r="M78">
        <f t="shared" si="16"/>
        <v>43</v>
      </c>
    </row>
    <row r="80" spans="1:16" x14ac:dyDescent="0.25">
      <c r="D80">
        <f t="shared" si="6"/>
        <v>0.71036376115305422</v>
      </c>
      <c r="F80">
        <f>SUM(F69:F78)</f>
        <v>172</v>
      </c>
      <c r="G80">
        <f t="shared" ref="G80:M80" si="17">SUM(G69:G78)</f>
        <v>520</v>
      </c>
      <c r="H80">
        <f t="shared" si="17"/>
        <v>253</v>
      </c>
      <c r="I80">
        <f t="shared" si="17"/>
        <v>448</v>
      </c>
      <c r="J80">
        <f t="shared" si="17"/>
        <v>293</v>
      </c>
      <c r="K80">
        <f t="shared" si="17"/>
        <v>133</v>
      </c>
      <c r="L80">
        <f t="shared" si="17"/>
        <v>635</v>
      </c>
      <c r="M80">
        <f t="shared" si="17"/>
        <v>460</v>
      </c>
    </row>
    <row r="82" spans="1:13" x14ac:dyDescent="0.25">
      <c r="A82" s="18" t="s">
        <v>91</v>
      </c>
      <c r="D82">
        <f t="shared" si="6"/>
        <v>0.71604046242774566</v>
      </c>
      <c r="F82">
        <f>H2+H6+H10+H14+H18+H22+H26+H30+H34+H38+H42+H46+H50+H54+H58+H62+H66</f>
        <v>22</v>
      </c>
      <c r="G82">
        <f t="shared" ref="G82:M82" si="18">I2+I6+I10+I14+I18+I22+I26+I30+I34+I38+I42+I46+I50+I54+I58+I62+I66</f>
        <v>76</v>
      </c>
      <c r="H82">
        <f t="shared" si="18"/>
        <v>73</v>
      </c>
      <c r="I82">
        <f t="shared" si="18"/>
        <v>134</v>
      </c>
      <c r="J82">
        <f t="shared" si="18"/>
        <v>79</v>
      </c>
      <c r="K82">
        <f t="shared" si="18"/>
        <v>33</v>
      </c>
      <c r="L82">
        <f t="shared" si="18"/>
        <v>190</v>
      </c>
      <c r="M82">
        <f t="shared" si="18"/>
        <v>85</v>
      </c>
    </row>
    <row r="83" spans="1:13" x14ac:dyDescent="0.25">
      <c r="A83" s="18" t="s">
        <v>92</v>
      </c>
      <c r="D83">
        <f t="shared" si="6"/>
        <v>0.7654028436018957</v>
      </c>
      <c r="F83">
        <f>H3+H7+H11+H15+H19+H23+H27+H31+H35+H39+H43+H47+H51+H55+H59+H63+H67</f>
        <v>58</v>
      </c>
      <c r="G83">
        <f t="shared" ref="G83:M83" si="19">I3+I7+I11+I15+I19+I23+I27+I31+I35+I39+I43+I47+I51+I55+I59+I63+I67</f>
        <v>199</v>
      </c>
      <c r="H83">
        <f t="shared" si="19"/>
        <v>63</v>
      </c>
      <c r="I83">
        <f t="shared" si="19"/>
        <v>136</v>
      </c>
      <c r="J83">
        <f t="shared" si="19"/>
        <v>99</v>
      </c>
      <c r="K83">
        <f t="shared" si="19"/>
        <v>50</v>
      </c>
      <c r="L83">
        <f t="shared" si="19"/>
        <v>132</v>
      </c>
      <c r="M83">
        <f t="shared" si="19"/>
        <v>107</v>
      </c>
    </row>
    <row r="84" spans="1:13" x14ac:dyDescent="0.25">
      <c r="A84" s="18" t="s">
        <v>93</v>
      </c>
      <c r="D84">
        <f t="shared" si="6"/>
        <v>0.73952641165755917</v>
      </c>
      <c r="F84">
        <f>H4+H8+H12+H16+H20+H24+H28+H32+H36+H40+H44+H48+H52+H56+H60+H64</f>
        <v>41</v>
      </c>
      <c r="G84">
        <f t="shared" ref="G84:M84" si="20">I4+I8+I12+I16+I20+I24+I28+I32+I36+I40+I44+I48+I52+I56+I60+I64</f>
        <v>77</v>
      </c>
      <c r="H84">
        <f t="shared" si="20"/>
        <v>63</v>
      </c>
      <c r="I84">
        <f t="shared" si="20"/>
        <v>96</v>
      </c>
      <c r="J84">
        <f t="shared" si="20"/>
        <v>42</v>
      </c>
      <c r="K84">
        <f t="shared" si="20"/>
        <v>29</v>
      </c>
      <c r="L84">
        <f t="shared" si="20"/>
        <v>145</v>
      </c>
      <c r="M84">
        <f t="shared" si="20"/>
        <v>56</v>
      </c>
    </row>
    <row r="85" spans="1:13" x14ac:dyDescent="0.25">
      <c r="A85" s="18" t="s">
        <v>94</v>
      </c>
      <c r="D85">
        <f t="shared" si="6"/>
        <v>0.63027744270205066</v>
      </c>
      <c r="F85">
        <f>H5+H9+H13+H17+H21+H25+H29+H33+H37+H41+H45+H49+H53+H57+H61+H65</f>
        <v>51</v>
      </c>
      <c r="G85">
        <f t="shared" ref="G85:M85" si="21">I5+I9+I13+I17+I21+I25+I29+I33+I37+I41+I45+I49+I53+I57+I61+I65</f>
        <v>168</v>
      </c>
      <c r="H85">
        <f t="shared" si="21"/>
        <v>54</v>
      </c>
      <c r="I85">
        <f t="shared" si="21"/>
        <v>82</v>
      </c>
      <c r="J85">
        <f t="shared" si="21"/>
        <v>73</v>
      </c>
      <c r="K85">
        <f t="shared" si="21"/>
        <v>21</v>
      </c>
      <c r="L85">
        <f t="shared" si="21"/>
        <v>168</v>
      </c>
      <c r="M85">
        <f t="shared" si="21"/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Steven Wickson</cp:lastModifiedBy>
  <dcterms:created xsi:type="dcterms:W3CDTF">2021-07-13T18:11:56Z</dcterms:created>
  <dcterms:modified xsi:type="dcterms:W3CDTF">2023-12-17T14:21:33Z</dcterms:modified>
</cp:coreProperties>
</file>